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asutaja\Desktop\Meremäe VPK\Toetus Garaage\Lõpparuanne\"/>
    </mc:Choice>
  </mc:AlternateContent>
  <xr:revisionPtr revIDLastSave="0" documentId="13_ncr:1_{A143C132-3168-4C71-A2E8-F0588B764B18}" xr6:coauthVersionLast="47" xr6:coauthVersionMax="47" xr10:uidLastSave="{00000000-0000-0000-0000-000000000000}"/>
  <bookViews>
    <workbookView xWindow="-28920" yWindow="-120" windowWidth="29040" windowHeight="15840"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Tegevusaruanne'!$A$18</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Tegevusaruanne'!$A$2:$L$24</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4" i="6" l="1"/>
  <c r="M64"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H11" i="6"/>
  <c r="I11" i="6" s="1"/>
  <c r="H12" i="6"/>
  <c r="I12" i="6" s="1"/>
  <c r="H13" i="6"/>
  <c r="I13" i="6" s="1"/>
  <c r="H14" i="6"/>
  <c r="I14" i="6"/>
  <c r="H15" i="6"/>
  <c r="I15" i="6"/>
  <c r="H16" i="6"/>
  <c r="I16" i="6" s="1"/>
  <c r="H17" i="6"/>
  <c r="I17" i="6" s="1"/>
  <c r="H18" i="6"/>
  <c r="I18" i="6"/>
  <c r="H19" i="6"/>
  <c r="I19" i="6"/>
  <c r="H20" i="6"/>
  <c r="I20" i="6"/>
  <c r="H21" i="6"/>
  <c r="I21" i="6" s="1"/>
  <c r="H22" i="6"/>
  <c r="I22" i="6"/>
  <c r="H23" i="6"/>
  <c r="I23" i="6" s="1"/>
  <c r="H24" i="6"/>
  <c r="I24" i="6"/>
  <c r="H25" i="6"/>
  <c r="I25" i="6"/>
  <c r="H26" i="6"/>
  <c r="I26" i="6"/>
  <c r="H27" i="6"/>
  <c r="I27" i="6" s="1"/>
  <c r="H28" i="6"/>
  <c r="I28" i="6"/>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H10" i="6"/>
  <c r="I10" i="6" s="1"/>
  <c r="F65" i="6"/>
  <c r="F6" i="6"/>
  <c r="E6" i="6"/>
  <c r="D6" i="6"/>
  <c r="C6" i="6"/>
  <c r="A23" i="4"/>
  <c r="C72" i="6"/>
  <c r="P64" i="6"/>
  <c r="L64" i="6"/>
  <c r="F64" i="6"/>
  <c r="F4" i="6"/>
  <c r="C4" i="6"/>
  <c r="H64" i="6" l="1"/>
  <c r="N64" i="6"/>
  <c r="I64" i="6"/>
  <c r="F66" i="6"/>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19" authorId="1" shapeId="0" xr:uid="{00000000-0006-0000-0000-000002000000}">
      <text>
        <r>
          <rPr>
            <b/>
            <sz val="10"/>
            <color indexed="81"/>
            <rFont val="Tahoma"/>
            <family val="2"/>
            <charset val="186"/>
          </rPr>
          <t>Juhul kui oli erinevusi, toetuse saaja loetleb need erinevused ja põhjendab lühidalt</t>
        </r>
      </text>
    </comment>
    <comment ref="A21"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2"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<sst xmlns="http://schemas.openxmlformats.org/spreadsheetml/2006/main" count="101" uniqueCount="84">
  <si>
    <t>Allkiri</t>
  </si>
  <si>
    <t>Kuupäev</t>
  </si>
  <si>
    <t>Digitaalallkirjastatud</t>
  </si>
  <si>
    <t>Hinnang projekti aruandeperioodil saavutatule</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</si>
  <si>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</si>
  <si>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</si>
  <si>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</si>
  <si>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</si>
  <si>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</si>
  <si>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</si>
  <si>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</si>
  <si>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</si>
  <si>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</si>
  <si>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</si>
  <si>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</si>
  <si>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</si>
  <si>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</si>
  <si>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</si>
  <si>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</si>
  <si>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</si>
  <si>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</si>
  <si>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</si>
  <si>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</si>
  <si>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</si>
  <si>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</si>
  <si>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</si>
  <si>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</si>
  <si>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</si>
  <si>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</si>
  <si>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</si>
  <si>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</si>
  <si>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</si>
  <si>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</si>
  <si>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</si>
  <si>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</si>
  <si>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</si>
  <si>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</si>
  <si>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</si>
  <si>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</si>
  <si>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</si>
  <si>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</si>
  <si>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</si>
  <si>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</si>
  <si>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</si>
  <si>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</si>
  <si>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</si>
  <si>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</si>
  <si>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</si>
  <si>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</si>
  <si>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</si>
  <si>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</si>
  <si>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</si>
  <si>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</si>
  <si>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</si>
  <si>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</si>
  <si>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</si>
  <si>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</si>
  <si>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</si>
  <si>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</si>
  <si>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</si>
  <si>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</si>
  <si>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</si>
  <si>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</si>
  <si>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</si>
  <si>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Meremäe Vabatahtlikud Päästjad</t>
  </si>
  <si>
    <t>6.4-2.3/131ML</t>
  </si>
  <si>
    <t>Kaupo Kann</t>
  </si>
  <si>
    <t>Juhatuse liige</t>
  </si>
  <si>
    <t>56758729</t>
  </si>
  <si>
    <t>mtumvp@gmail.com</t>
  </si>
  <si>
    <t>30.06.2024-31.12.2024</t>
  </si>
  <si>
    <t>Rekonstrueerimise kulu I etapp</t>
  </si>
  <si>
    <t>Uniro Grupp OÜ</t>
  </si>
  <si>
    <t>ARVE nr 175-2024</t>
  </si>
  <si>
    <t>Akt nr 1</t>
  </si>
  <si>
    <t>ARVE nr 232-2024</t>
  </si>
  <si>
    <t>Akt nr 2</t>
  </si>
  <si>
    <t>ARVE nr 250-2024</t>
  </si>
  <si>
    <t>Akt nr 3</t>
  </si>
  <si>
    <t>Positiivne, saame 2025 aasta esimeses pooles enamuse hoonest kasutusele võtta.</t>
  </si>
  <si>
    <t xml:space="preserve">Hoonele sai uus katus ning praeguseks on ka esimene korrus kasutusvalmis, suure garaazipinnaga ja 3'me abiruumiga, millest üks on tehnoruum, teine varustuse ruum ja kolmas on planeeritud jõusaaliks mida saaks ka KEKE korras kasutada majutusruumina. Esimesel korrusel täielikult toimiv põrandaküte, veevärk ja algselt mahutiga lahendatud kanalisatsioon. Välja on ehitatud kogu esimese korruse elektritaristu. Mahukas töö sai tehtud, mis kõik oli vaja ühes etappis ära teha, siit edasi minna on juba lihtsam, saab planeerida tegevusi ka väiksemate osade kaupa ning mis ei piira hoone sihipärast kasutust. </t>
  </si>
  <si>
    <t xml:space="preserve">Erinevused planeeritud ja teostatud tegevuste vahel     </t>
  </si>
  <si>
    <t>Renoveeritud katus.                                                                                        Rekonstrueeritud esimese korruse põrandad, elekter, vesi, kanalisatsioon, küttesüsteem.                                              Hoonel uued avatäited (uksed, aknad).                                Lagi soojustatud.</t>
  </si>
  <si>
    <t>Kuna ehitushinnad kallinesid siis sai suht kiiresti selgeks, et olemasoleva rahaga me tervet hoonet täielikult tehtud ei saa. Ehitus sai liigitatud kolme etappi ja pärast hanget sai selgeks, et tegelikult tuleb juba ka esimeses etapis järeleandmise teha kuskilt. Algselt jäi ka kahesilma vahele madalama osa katus mis oli väga kriitilises seisus ja lekkis isegi läbi lae planeeritavasse jõusaali ruumi, sellega seose oli vaja kiiresti otsustada kuidas edasi ja sai ka see renoveeritud(aktil märgitud kõrvalbokside katusetöödena). Esimesse etappi ei olnud ka planeeritud esimese korruse seinte ja lagede pinnakatted aga koos ehitajaga sai jõutud tõdemusele, et enne kommunikatsioonide ja garaaziuste paigaldust saab selle tehtud paremini. Planeeritava jõusaaliosa pinnakatted jätsime enda teha.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</si>
</sst>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6">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9" fillId="2" borderId="24" xfId="4" applyFont="1" applyFill="1" applyBorder="1" applyAlignment="1">
      <alignment horizontal="center" wrapText="1"/>
    </xf>
    <xf numFmtId="0" fontId="9" fillId="2" borderId="4" xfId="4" applyFont="1" applyFill="1" applyBorder="1" applyAlignment="1">
      <alignment horizontal="center"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3" fontId="11" fillId="0" borderId="5" xfId="4" applyNumberFormat="1" applyFont="1" applyBorder="1" applyAlignment="1">
      <alignment horizontal="center" wrapText="1"/>
    </xf>
    <xf numFmtId="0" fontId="11" fillId="0" borderId="6" xfId="4" applyFont="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3" fontId="13" fillId="0" borderId="3" xfId="4" applyNumberFormat="1" applyFont="1" applyBorder="1" applyAlignment="1">
      <alignment horizontal="center"/>
    </xf>
    <xf numFmtId="0" fontId="13" fillId="0" borderId="3" xfId="4" applyFont="1" applyBorder="1" applyAlignment="1">
      <alignment horizontal="center"/>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0" fontId="7" fillId="0" borderId="24" xfId="4" applyFont="1" applyBorder="1" applyAlignment="1">
      <alignment horizontal="left" vertical="top" wrapText="1"/>
    </xf>
    <xf numFmtId="0" fontId="7" fillId="0" borderId="6" xfId="4" applyFont="1" applyBorder="1" applyAlignment="1">
      <alignment horizontal="left" vertical="top" wrapText="1"/>
    </xf>
    <xf numFmtId="0" fontId="7" fillId="0" borderId="4" xfId="4" applyFont="1" applyBorder="1" applyAlignment="1">
      <alignment horizontal="left" vertical="top" wrapText="1"/>
    </xf>
    <xf numFmtId="0" fontId="7" fillId="0" borderId="5" xfId="4" applyFont="1" applyBorder="1" applyAlignment="1">
      <alignment horizontal="left" vertical="top" wrapText="1"/>
    </xf>
    <xf numFmtId="0" fontId="7" fillId="0" borderId="17" xfId="4" applyFont="1" applyBorder="1" applyAlignment="1">
      <alignment horizontal="lef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tumvp@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
  <sheetViews>
    <sheetView tabSelected="1" view="pageLayout" zoomScale="120" zoomScaleNormal="100" zoomScalePageLayoutView="120" workbookViewId="0">
      <selection activeCell="A19" sqref="A19:L19"/>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59" t="s">
        <v>53</v>
      </c>
    </row>
    <row r="2" spans="1:18" ht="16.5" customHeight="1" x14ac:dyDescent="0.25">
      <c r="A2" s="101" t="s">
        <v>11</v>
      </c>
      <c r="B2" s="101"/>
      <c r="C2" s="101"/>
      <c r="D2" s="101"/>
      <c r="E2" s="101"/>
      <c r="F2" s="95" t="s">
        <v>29</v>
      </c>
      <c r="G2" s="96"/>
      <c r="H2" s="97"/>
      <c r="I2" s="95" t="s">
        <v>50</v>
      </c>
      <c r="J2" s="96"/>
      <c r="K2" s="96"/>
      <c r="L2" s="97"/>
    </row>
    <row r="3" spans="1:18" ht="25.5" customHeight="1" x14ac:dyDescent="0.25">
      <c r="A3" s="102" t="s">
        <v>64</v>
      </c>
      <c r="B3" s="103"/>
      <c r="C3" s="103"/>
      <c r="D3" s="103"/>
      <c r="E3" s="104"/>
      <c r="F3" s="98">
        <v>80362192</v>
      </c>
      <c r="G3" s="99"/>
      <c r="H3" s="100"/>
      <c r="I3" s="98" t="s">
        <v>65</v>
      </c>
      <c r="J3" s="99"/>
      <c r="K3" s="99"/>
      <c r="L3" s="100"/>
    </row>
    <row r="4" spans="1:18" ht="16.350000000000001" customHeight="1" x14ac:dyDescent="0.25">
      <c r="A4" s="68" t="s">
        <v>63</v>
      </c>
      <c r="B4" s="69"/>
      <c r="C4" s="69"/>
      <c r="D4" s="69"/>
      <c r="E4" s="70"/>
      <c r="F4" s="62" t="s">
        <v>62</v>
      </c>
      <c r="G4" s="63"/>
      <c r="H4" s="63"/>
      <c r="I4" s="63"/>
      <c r="J4" s="63"/>
      <c r="K4" s="63"/>
      <c r="L4" s="64"/>
    </row>
    <row r="5" spans="1:18" ht="25.5" customHeight="1" x14ac:dyDescent="0.25">
      <c r="A5" s="71">
        <v>280000</v>
      </c>
      <c r="B5" s="72"/>
      <c r="C5" s="72"/>
      <c r="D5" s="72"/>
      <c r="E5" s="72"/>
      <c r="F5" s="65">
        <v>280000</v>
      </c>
      <c r="G5" s="66"/>
      <c r="H5" s="66"/>
      <c r="I5" s="66"/>
      <c r="J5" s="66"/>
      <c r="K5" s="66"/>
      <c r="L5" s="67"/>
    </row>
    <row r="6" spans="1:18" s="2" customFormat="1" ht="29.25" customHeight="1" x14ac:dyDescent="0.25">
      <c r="A6" s="153" t="s">
        <v>10</v>
      </c>
      <c r="B6" s="115"/>
      <c r="C6" s="116"/>
      <c r="D6" s="115" t="s">
        <v>9</v>
      </c>
      <c r="E6" s="115"/>
      <c r="F6" s="116"/>
      <c r="G6" s="114" t="s">
        <v>24</v>
      </c>
      <c r="H6" s="115"/>
      <c r="I6" s="115"/>
      <c r="J6" s="116"/>
      <c r="K6" s="115" t="s">
        <v>8</v>
      </c>
      <c r="L6" s="117"/>
      <c r="M6" s="145"/>
      <c r="N6" s="145"/>
      <c r="O6" s="145"/>
      <c r="P6" s="145"/>
      <c r="Q6" s="145"/>
      <c r="R6" s="145"/>
    </row>
    <row r="7" spans="1:18" x14ac:dyDescent="0.25">
      <c r="A7" s="149">
        <v>44927</v>
      </c>
      <c r="B7" s="150"/>
      <c r="C7" s="151"/>
      <c r="D7" s="152">
        <v>45657</v>
      </c>
      <c r="E7" s="150"/>
      <c r="F7" s="151"/>
      <c r="G7" s="118">
        <v>45672</v>
      </c>
      <c r="H7" s="119"/>
      <c r="I7" s="119"/>
      <c r="J7" s="120"/>
      <c r="K7" s="121" t="s">
        <v>70</v>
      </c>
      <c r="L7" s="122"/>
    </row>
    <row r="8" spans="1:18" ht="16.350000000000001" customHeight="1" x14ac:dyDescent="0.25">
      <c r="A8" s="146" t="s">
        <v>42</v>
      </c>
      <c r="B8" s="147"/>
      <c r="C8" s="147"/>
      <c r="D8" s="147"/>
      <c r="E8" s="147"/>
      <c r="F8" s="147"/>
      <c r="G8" s="147"/>
      <c r="H8" s="147"/>
      <c r="I8" s="147"/>
      <c r="J8" s="147"/>
      <c r="K8" s="147"/>
      <c r="L8" s="148"/>
    </row>
    <row r="9" spans="1:18" ht="17.25" customHeight="1" x14ac:dyDescent="0.25">
      <c r="A9" s="126"/>
      <c r="B9" s="127"/>
      <c r="C9" s="127"/>
      <c r="D9" s="127"/>
      <c r="E9" s="127"/>
      <c r="F9" s="127"/>
      <c r="G9" s="127"/>
      <c r="H9" s="127"/>
      <c r="I9" s="127"/>
      <c r="J9" s="127"/>
      <c r="K9" s="127"/>
      <c r="L9" s="128"/>
    </row>
    <row r="10" spans="1:18" ht="16.350000000000001" customHeight="1" x14ac:dyDescent="0.25">
      <c r="A10" s="60" t="s">
        <v>37</v>
      </c>
      <c r="B10" s="63"/>
      <c r="C10" s="63"/>
      <c r="D10" s="63"/>
      <c r="E10" s="63"/>
      <c r="F10" s="63"/>
      <c r="G10" s="63"/>
      <c r="H10" s="63"/>
      <c r="I10" s="63"/>
      <c r="J10" s="63"/>
      <c r="K10" s="63"/>
      <c r="L10" s="64"/>
    </row>
    <row r="11" spans="1:18" x14ac:dyDescent="0.25">
      <c r="A11" s="60" t="s">
        <v>32</v>
      </c>
      <c r="B11" s="61"/>
      <c r="C11" s="142" t="s">
        <v>66</v>
      </c>
      <c r="D11" s="143"/>
      <c r="E11" s="143"/>
      <c r="F11" s="143"/>
      <c r="G11" s="143"/>
      <c r="H11" s="143"/>
      <c r="I11" s="143"/>
      <c r="J11" s="143"/>
      <c r="K11" s="143"/>
      <c r="L11" s="144"/>
    </row>
    <row r="12" spans="1:18" x14ac:dyDescent="0.25">
      <c r="A12" s="60" t="s">
        <v>33</v>
      </c>
      <c r="B12" s="61"/>
      <c r="C12" s="142" t="s">
        <v>67</v>
      </c>
      <c r="D12" s="143"/>
      <c r="E12" s="143"/>
      <c r="F12" s="143"/>
      <c r="G12" s="143"/>
      <c r="H12" s="143"/>
      <c r="I12" s="143"/>
      <c r="J12" s="143"/>
      <c r="K12" s="143"/>
      <c r="L12" s="144"/>
    </row>
    <row r="13" spans="1:18" x14ac:dyDescent="0.25">
      <c r="A13" s="60" t="s">
        <v>34</v>
      </c>
      <c r="B13" s="61"/>
      <c r="C13" s="73" t="s">
        <v>68</v>
      </c>
      <c r="D13" s="74"/>
      <c r="E13" s="74"/>
      <c r="F13" s="74"/>
      <c r="G13" s="74"/>
      <c r="H13" s="74"/>
      <c r="I13" s="74"/>
      <c r="J13" s="74"/>
      <c r="K13" s="74"/>
      <c r="L13" s="75"/>
    </row>
    <row r="14" spans="1:18" x14ac:dyDescent="0.25">
      <c r="A14" s="60" t="s">
        <v>35</v>
      </c>
      <c r="B14" s="61"/>
      <c r="C14" s="76" t="s">
        <v>69</v>
      </c>
      <c r="D14" s="77"/>
      <c r="E14" s="77"/>
      <c r="F14" s="77"/>
      <c r="G14" s="77"/>
      <c r="H14" s="77"/>
      <c r="I14" s="77"/>
      <c r="J14" s="77"/>
      <c r="K14" s="77"/>
      <c r="L14" s="78"/>
    </row>
    <row r="15" spans="1:18" ht="15.75" customHeight="1" thickBot="1" x14ac:dyDescent="0.3">
      <c r="A15" s="79" t="s">
        <v>36</v>
      </c>
      <c r="B15" s="80"/>
      <c r="C15" s="139" t="s">
        <v>67</v>
      </c>
      <c r="D15" s="140"/>
      <c r="E15" s="140"/>
      <c r="F15" s="140"/>
      <c r="G15" s="140"/>
      <c r="H15" s="140"/>
      <c r="I15" s="140"/>
      <c r="J15" s="140"/>
      <c r="K15" s="140"/>
      <c r="L15" s="141"/>
    </row>
    <row r="16" spans="1:18" ht="40.5" customHeight="1" x14ac:dyDescent="0.25">
      <c r="A16" s="129" t="s">
        <v>7</v>
      </c>
      <c r="B16" s="130"/>
      <c r="C16" s="130" t="s">
        <v>6</v>
      </c>
      <c r="D16" s="130"/>
      <c r="E16" s="130"/>
      <c r="F16" s="131"/>
      <c r="G16" s="132" t="s">
        <v>5</v>
      </c>
      <c r="H16" s="130"/>
      <c r="I16" s="130" t="s">
        <v>4</v>
      </c>
      <c r="J16" s="130"/>
      <c r="K16" s="130"/>
      <c r="L16" s="133"/>
    </row>
    <row r="17" spans="1:12" s="40" customFormat="1" ht="186.75" customHeight="1" x14ac:dyDescent="0.25">
      <c r="A17" s="134" t="s">
        <v>82</v>
      </c>
      <c r="B17" s="135"/>
      <c r="C17" s="135"/>
      <c r="D17" s="135"/>
      <c r="E17" s="135"/>
      <c r="F17" s="136"/>
      <c r="G17" s="137" t="s">
        <v>80</v>
      </c>
      <c r="H17" s="135"/>
      <c r="I17" s="135"/>
      <c r="J17" s="135"/>
      <c r="K17" s="135"/>
      <c r="L17" s="138"/>
    </row>
    <row r="18" spans="1:12" s="40" customFormat="1" ht="15" customHeight="1" x14ac:dyDescent="0.25">
      <c r="A18" s="123" t="s">
        <v>81</v>
      </c>
      <c r="B18" s="124"/>
      <c r="C18" s="124"/>
      <c r="D18" s="124"/>
      <c r="E18" s="124"/>
      <c r="F18" s="124"/>
      <c r="G18" s="124"/>
      <c r="H18" s="124"/>
      <c r="I18" s="124"/>
      <c r="J18" s="124"/>
      <c r="K18" s="124"/>
      <c r="L18" s="125"/>
    </row>
    <row r="19" spans="1:12" s="40" customFormat="1" ht="146.25" customHeight="1" x14ac:dyDescent="0.25">
      <c r="A19" s="105" t="s">
        <v>83</v>
      </c>
      <c r="B19" s="106"/>
      <c r="C19" s="106"/>
      <c r="D19" s="106"/>
      <c r="E19" s="106"/>
      <c r="F19" s="106"/>
      <c r="G19" s="106"/>
      <c r="H19" s="106"/>
      <c r="I19" s="106"/>
      <c r="J19" s="106"/>
      <c r="K19" s="106"/>
      <c r="L19" s="107"/>
    </row>
    <row r="20" spans="1:12" s="40" customFormat="1" ht="15" customHeight="1" x14ac:dyDescent="0.25">
      <c r="A20" s="108" t="s">
        <v>3</v>
      </c>
      <c r="B20" s="109"/>
      <c r="C20" s="109"/>
      <c r="D20" s="109"/>
      <c r="E20" s="109"/>
      <c r="F20" s="109"/>
      <c r="G20" s="109"/>
      <c r="H20" s="109"/>
      <c r="I20" s="109"/>
      <c r="J20" s="109"/>
      <c r="K20" s="109"/>
      <c r="L20" s="110"/>
    </row>
    <row r="21" spans="1:12" s="40" customFormat="1" ht="36" customHeight="1" x14ac:dyDescent="0.25">
      <c r="A21" s="111" t="s">
        <v>79</v>
      </c>
      <c r="B21" s="112"/>
      <c r="C21" s="112"/>
      <c r="D21" s="112"/>
      <c r="E21" s="112"/>
      <c r="F21" s="112"/>
      <c r="G21" s="112"/>
      <c r="H21" s="112"/>
      <c r="I21" s="112"/>
      <c r="J21" s="112"/>
      <c r="K21" s="112"/>
      <c r="L21" s="113"/>
    </row>
    <row r="22" spans="1:12" x14ac:dyDescent="0.25">
      <c r="A22" s="88" t="s">
        <v>21</v>
      </c>
      <c r="B22" s="89"/>
      <c r="C22" s="89"/>
      <c r="D22" s="89"/>
      <c r="E22" s="89"/>
      <c r="F22" s="90" t="s">
        <v>0</v>
      </c>
      <c r="G22" s="91"/>
      <c r="H22" s="91"/>
      <c r="I22" s="91"/>
      <c r="J22" s="92"/>
      <c r="K22" s="93" t="s">
        <v>1</v>
      </c>
      <c r="L22" s="94"/>
    </row>
    <row r="23" spans="1:12" ht="15.75" thickBot="1" x14ac:dyDescent="0.3">
      <c r="A23" s="81" t="str">
        <f>C11</f>
        <v>Kaupo Kann</v>
      </c>
      <c r="B23" s="82"/>
      <c r="C23" s="82"/>
      <c r="D23" s="82"/>
      <c r="E23" s="82"/>
      <c r="F23" s="83" t="s">
        <v>2</v>
      </c>
      <c r="G23" s="84"/>
      <c r="H23" s="84"/>
      <c r="I23" s="84"/>
      <c r="J23" s="85"/>
      <c r="K23" s="86">
        <v>45667</v>
      </c>
      <c r="L23" s="87"/>
    </row>
  </sheetData>
  <mergeCells count="46">
    <mergeCell ref="M6:R6"/>
    <mergeCell ref="A8:L8"/>
    <mergeCell ref="A7:C7"/>
    <mergeCell ref="D7:F7"/>
    <mergeCell ref="A6:C6"/>
    <mergeCell ref="D6:F6"/>
    <mergeCell ref="A19:L19"/>
    <mergeCell ref="A20:L20"/>
    <mergeCell ref="A21:L21"/>
    <mergeCell ref="G6:J6"/>
    <mergeCell ref="K6:L6"/>
    <mergeCell ref="G7:J7"/>
    <mergeCell ref="K7:L7"/>
    <mergeCell ref="A18:L18"/>
    <mergeCell ref="A9:L9"/>
    <mergeCell ref="A16:F16"/>
    <mergeCell ref="G16:L16"/>
    <mergeCell ref="A17:F17"/>
    <mergeCell ref="G17:L17"/>
    <mergeCell ref="C15:L15"/>
    <mergeCell ref="C11:L11"/>
    <mergeCell ref="C12:L12"/>
    <mergeCell ref="F2:H2"/>
    <mergeCell ref="F3:H3"/>
    <mergeCell ref="I2:L2"/>
    <mergeCell ref="I3:L3"/>
    <mergeCell ref="A2:E2"/>
    <mergeCell ref="A3:E3"/>
    <mergeCell ref="A23:E23"/>
    <mergeCell ref="F23:J23"/>
    <mergeCell ref="K23:L23"/>
    <mergeCell ref="A22:E22"/>
    <mergeCell ref="F22:J22"/>
    <mergeCell ref="K22:L22"/>
    <mergeCell ref="C13:L13"/>
    <mergeCell ref="C14:L14"/>
    <mergeCell ref="A15:B15"/>
    <mergeCell ref="A13:B13"/>
    <mergeCell ref="A14:B14"/>
    <mergeCell ref="A11:B11"/>
    <mergeCell ref="A12:B12"/>
    <mergeCell ref="F4:L4"/>
    <mergeCell ref="F5:L5"/>
    <mergeCell ref="A4:E4"/>
    <mergeCell ref="A5:E5"/>
    <mergeCell ref="A10:L10"/>
  </mergeCells>
  <phoneticPr fontId="14" type="noConversion"/>
  <dataValidations count="1">
    <dataValidation type="list" allowBlank="1" showInputMessage="1" showErrorMessage="1" sqref="F23" xr:uid="{00000000-0002-0000-0000-000000000000}">
      <formula1>#REF!</formula1>
    </dataValidation>
  </dataValidations>
  <hyperlinks>
    <hyperlink ref="C14" r:id="rId1" xr:uid="{767A50A4-A323-4D04-9273-0422EACB084B}"/>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view="pageLayout" topLeftCell="C1" zoomScaleNormal="100" workbookViewId="0">
      <selection activeCell="D56" sqref="D56"/>
    </sheetView>
  </sheetViews>
  <sheetFormatPr defaultColWidth="9.140625" defaultRowHeight="15" x14ac:dyDescent="0.25"/>
  <cols>
    <col min="1" max="1" width="21.42578125" style="5" hidden="1" customWidth="1"/>
    <col min="2" max="2" width="36.7109375" style="8" hidden="1" customWidth="1"/>
    <col min="3" max="3" width="27" style="8" customWidth="1"/>
    <col min="4" max="4" width="17.85546875" style="7" customWidth="1"/>
    <col min="5" max="5" width="12.7109375" style="13" customWidth="1"/>
    <col min="6" max="7" width="14.85546875" style="12" customWidth="1"/>
    <col min="8" max="8" width="12.7109375" style="12" customWidth="1"/>
    <col min="9" max="9" width="13.28515625" style="12" customWidth="1"/>
    <col min="10" max="10" width="26.28515625" style="7" customWidth="1"/>
    <col min="11" max="11" width="36.7109375" style="7" customWidth="1"/>
    <col min="12" max="13" width="12.7109375" style="12" customWidth="1"/>
    <col min="14" max="14" width="13.7109375" style="12"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52</v>
      </c>
      <c r="D1" s="8"/>
      <c r="E1" s="8"/>
      <c r="F1" s="7"/>
      <c r="G1" s="7"/>
      <c r="H1" s="13"/>
    </row>
    <row r="2" spans="1:18" ht="15.75" x14ac:dyDescent="0.25">
      <c r="C2" s="15" t="s">
        <v>28</v>
      </c>
      <c r="D2" s="8"/>
      <c r="E2" s="8"/>
      <c r="F2" s="7"/>
      <c r="G2" s="7"/>
      <c r="H2" s="13"/>
    </row>
    <row r="3" spans="1:18" x14ac:dyDescent="0.25">
      <c r="C3" s="189" t="s">
        <v>13</v>
      </c>
      <c r="D3" s="190"/>
      <c r="E3" s="191"/>
      <c r="F3" s="186" t="s">
        <v>29</v>
      </c>
      <c r="G3" s="187"/>
      <c r="H3" s="187"/>
      <c r="I3" s="188"/>
    </row>
    <row r="4" spans="1:18" x14ac:dyDescent="0.25">
      <c r="C4" s="183" t="str">
        <f>IF('Lisa 1 Tegevusaruanne'!A3=0,"",'Lisa 1 Tegevusaruanne'!A3)</f>
        <v>MTÜ Meremäe Vabatahtlikud Päästjad</v>
      </c>
      <c r="D4" s="184"/>
      <c r="E4" s="185"/>
      <c r="F4" s="180" t="str">
        <f>IF('Lisa 1 Tegevusaruanne'!I3=0,"",'Lisa 1 Tegevusaruanne'!I3)</f>
        <v>6.4-2.3/131ML</v>
      </c>
      <c r="G4" s="181"/>
      <c r="H4" s="181"/>
      <c r="I4" s="182"/>
    </row>
    <row r="5" spans="1:18" ht="43.5" x14ac:dyDescent="0.25">
      <c r="C5" s="30" t="s">
        <v>38</v>
      </c>
      <c r="D5" s="29" t="s">
        <v>39</v>
      </c>
      <c r="E5" s="28" t="s">
        <v>40</v>
      </c>
      <c r="F5" s="168" t="s">
        <v>41</v>
      </c>
      <c r="G5" s="169"/>
      <c r="H5" s="169"/>
      <c r="I5" s="170"/>
    </row>
    <row r="6" spans="1:18" x14ac:dyDescent="0.25">
      <c r="A6" s="19"/>
      <c r="B6" s="20"/>
      <c r="C6" s="16">
        <f>'Lisa 1 Tegevusaruanne'!A7</f>
        <v>44927</v>
      </c>
      <c r="D6" s="17">
        <f>'Lisa 1 Tegevusaruanne'!D7</f>
        <v>45657</v>
      </c>
      <c r="E6" s="18">
        <f>'Lisa 1 Tegevusaruanne'!G7</f>
        <v>45672</v>
      </c>
      <c r="F6" s="192" t="str">
        <f>'Lisa 1 Tegevusaruanne'!K7</f>
        <v>30.06.2024-31.12.2024</v>
      </c>
      <c r="G6" s="192"/>
      <c r="H6" s="192"/>
      <c r="I6" s="193"/>
    </row>
    <row r="7" spans="1:18" ht="30" customHeight="1" x14ac:dyDescent="0.25">
      <c r="A7" s="194" t="s">
        <v>26</v>
      </c>
      <c r="B7" s="195"/>
      <c r="C7" s="21" t="s">
        <v>25</v>
      </c>
      <c r="D7" s="201" t="s">
        <v>23</v>
      </c>
      <c r="E7" s="156"/>
      <c r="F7" s="202"/>
      <c r="G7" s="202"/>
      <c r="H7" s="202"/>
      <c r="I7" s="202"/>
      <c r="J7" s="156"/>
      <c r="K7" s="156"/>
      <c r="L7" s="202"/>
      <c r="M7" s="202"/>
      <c r="N7" s="203"/>
      <c r="O7" s="156" t="s">
        <v>48</v>
      </c>
      <c r="P7" s="156"/>
      <c r="Q7" s="156"/>
      <c r="R7" s="157"/>
    </row>
    <row r="8" spans="1:18" ht="50.25" customHeight="1" x14ac:dyDescent="0.25">
      <c r="A8" s="48"/>
      <c r="B8" s="49"/>
      <c r="C8" s="168" t="s">
        <v>59</v>
      </c>
      <c r="D8" s="169"/>
      <c r="E8" s="170"/>
      <c r="F8" s="162" t="s">
        <v>44</v>
      </c>
      <c r="G8" s="163"/>
      <c r="H8" s="163"/>
      <c r="I8" s="164"/>
      <c r="J8" s="171" t="s">
        <v>59</v>
      </c>
      <c r="K8" s="172"/>
      <c r="L8" s="162" t="s">
        <v>49</v>
      </c>
      <c r="M8" s="163"/>
      <c r="N8" s="164"/>
      <c r="O8" s="173" t="s">
        <v>59</v>
      </c>
      <c r="P8" s="174"/>
      <c r="Q8" s="174"/>
      <c r="R8" s="175"/>
    </row>
    <row r="9" spans="1:18" s="27" customFormat="1" ht="57" x14ac:dyDescent="0.2">
      <c r="A9" s="22" t="s">
        <v>14</v>
      </c>
      <c r="B9" s="23" t="s">
        <v>15</v>
      </c>
      <c r="C9" s="23" t="s">
        <v>15</v>
      </c>
      <c r="D9" s="24" t="s">
        <v>16</v>
      </c>
      <c r="E9" s="25" t="s">
        <v>17</v>
      </c>
      <c r="F9" s="58" t="s">
        <v>45</v>
      </c>
      <c r="G9" s="58" t="s">
        <v>57</v>
      </c>
      <c r="H9" s="58" t="s">
        <v>46</v>
      </c>
      <c r="I9" s="58" t="s">
        <v>55</v>
      </c>
      <c r="J9" s="24" t="s">
        <v>18</v>
      </c>
      <c r="K9" s="24" t="s">
        <v>54</v>
      </c>
      <c r="L9" s="58" t="s">
        <v>19</v>
      </c>
      <c r="M9" s="58" t="s">
        <v>56</v>
      </c>
      <c r="N9" s="58" t="s">
        <v>58</v>
      </c>
      <c r="O9" s="25" t="s">
        <v>30</v>
      </c>
      <c r="P9" s="26" t="s">
        <v>31</v>
      </c>
      <c r="Q9" s="26" t="s">
        <v>60</v>
      </c>
      <c r="R9" s="24" t="s">
        <v>20</v>
      </c>
    </row>
    <row r="10" spans="1:18" x14ac:dyDescent="0.25">
      <c r="A10" s="31" t="s">
        <v>27</v>
      </c>
      <c r="B10" s="9"/>
      <c r="C10" s="9" t="s">
        <v>71</v>
      </c>
      <c r="D10" s="6" t="s">
        <v>73</v>
      </c>
      <c r="E10" s="10">
        <v>45552</v>
      </c>
      <c r="F10" s="50"/>
      <c r="G10" s="50"/>
      <c r="H10" s="50">
        <f>(G10+F10)*0.2</f>
        <v>0</v>
      </c>
      <c r="I10" s="50">
        <f>(H10+G10+F10)</f>
        <v>0</v>
      </c>
      <c r="J10" s="6" t="s">
        <v>72</v>
      </c>
      <c r="K10" s="6" t="s">
        <v>74</v>
      </c>
      <c r="L10" s="50">
        <v>170255.1</v>
      </c>
      <c r="M10" s="50">
        <v>0</v>
      </c>
      <c r="N10" s="50">
        <f>M10+L10</f>
        <v>170255.1</v>
      </c>
      <c r="O10" s="10">
        <v>45552</v>
      </c>
      <c r="P10" s="11">
        <v>170255.1</v>
      </c>
      <c r="Q10" s="11">
        <v>170255.1</v>
      </c>
      <c r="R10" s="6"/>
    </row>
    <row r="11" spans="1:18" x14ac:dyDescent="0.25">
      <c r="A11" s="31"/>
      <c r="B11" s="9"/>
      <c r="C11" s="9" t="s">
        <v>71</v>
      </c>
      <c r="D11" s="6" t="s">
        <v>75</v>
      </c>
      <c r="E11" s="10">
        <v>45629</v>
      </c>
      <c r="F11" s="50"/>
      <c r="G11" s="50"/>
      <c r="H11" s="50">
        <f t="shared" ref="H11:H62" si="0">(G11+F11)*0.2</f>
        <v>0</v>
      </c>
      <c r="I11" s="50">
        <f t="shared" ref="I11:I62" si="1">(H11+G11+F11)</f>
        <v>0</v>
      </c>
      <c r="J11" s="6" t="s">
        <v>72</v>
      </c>
      <c r="K11" s="6" t="s">
        <v>76</v>
      </c>
      <c r="L11" s="50">
        <v>88654.89</v>
      </c>
      <c r="M11" s="50">
        <v>0</v>
      </c>
      <c r="N11" s="50">
        <f t="shared" ref="N11:N62" si="2">M11+L11</f>
        <v>88654.89</v>
      </c>
      <c r="O11" s="10">
        <v>45629</v>
      </c>
      <c r="P11" s="11">
        <v>88654.89</v>
      </c>
      <c r="Q11" s="11">
        <v>88654.89</v>
      </c>
      <c r="R11" s="6"/>
    </row>
    <row r="12" spans="1:18" x14ac:dyDescent="0.25">
      <c r="A12" s="31"/>
      <c r="B12" s="9"/>
      <c r="C12" s="9" t="s">
        <v>71</v>
      </c>
      <c r="D12" s="6" t="s">
        <v>77</v>
      </c>
      <c r="E12" s="10">
        <v>45646</v>
      </c>
      <c r="F12" s="50"/>
      <c r="G12" s="50"/>
      <c r="H12" s="50">
        <f t="shared" si="0"/>
        <v>0</v>
      </c>
      <c r="I12" s="50">
        <f t="shared" si="1"/>
        <v>0</v>
      </c>
      <c r="J12" s="6" t="s">
        <v>72</v>
      </c>
      <c r="K12" s="6" t="s">
        <v>78</v>
      </c>
      <c r="L12" s="50">
        <v>21090.01</v>
      </c>
      <c r="M12" s="50">
        <v>1.96</v>
      </c>
      <c r="N12" s="50">
        <f t="shared" si="2"/>
        <v>21091.969999999998</v>
      </c>
      <c r="O12" s="10">
        <v>45646</v>
      </c>
      <c r="P12" s="11">
        <v>21090.01</v>
      </c>
      <c r="Q12" s="11">
        <v>21091.97</v>
      </c>
      <c r="R12" s="6"/>
    </row>
    <row r="13" spans="1:18" x14ac:dyDescent="0.25">
      <c r="A13" s="31"/>
      <c r="B13" s="9"/>
      <c r="C13" s="9"/>
      <c r="D13" s="6"/>
      <c r="E13" s="10"/>
      <c r="F13" s="50"/>
      <c r="G13" s="50"/>
      <c r="H13" s="50">
        <f t="shared" si="0"/>
        <v>0</v>
      </c>
      <c r="I13" s="50">
        <f t="shared" si="1"/>
        <v>0</v>
      </c>
      <c r="J13" s="6"/>
      <c r="K13" s="6"/>
      <c r="L13" s="50"/>
      <c r="M13" s="50"/>
      <c r="N13" s="50">
        <f t="shared" si="2"/>
        <v>0</v>
      </c>
      <c r="O13" s="10"/>
      <c r="P13" s="11"/>
      <c r="Q13" s="11"/>
      <c r="R13" s="6"/>
    </row>
    <row r="14" spans="1:18" x14ac:dyDescent="0.25">
      <c r="A14" s="31"/>
      <c r="B14" s="9"/>
      <c r="C14" s="9"/>
      <c r="D14" s="6"/>
      <c r="E14" s="10"/>
      <c r="F14" s="50"/>
      <c r="G14" s="50"/>
      <c r="H14" s="50">
        <f t="shared" si="0"/>
        <v>0</v>
      </c>
      <c r="I14" s="50">
        <f t="shared" si="1"/>
        <v>0</v>
      </c>
      <c r="J14" s="6"/>
      <c r="K14" s="6"/>
      <c r="L14" s="50"/>
      <c r="M14" s="50"/>
      <c r="N14" s="50">
        <f t="shared" si="2"/>
        <v>0</v>
      </c>
      <c r="O14" s="10"/>
      <c r="P14" s="11"/>
      <c r="Q14" s="11"/>
      <c r="R14" s="6"/>
    </row>
    <row r="15" spans="1:18" x14ac:dyDescent="0.25">
      <c r="A15" s="31"/>
      <c r="B15" s="9"/>
      <c r="C15" s="9"/>
      <c r="D15" s="6"/>
      <c r="E15" s="10"/>
      <c r="F15" s="50"/>
      <c r="G15" s="50"/>
      <c r="H15" s="50">
        <f t="shared" si="0"/>
        <v>0</v>
      </c>
      <c r="I15" s="50">
        <f t="shared" si="1"/>
        <v>0</v>
      </c>
      <c r="J15" s="6"/>
      <c r="K15" s="6"/>
      <c r="L15" s="50"/>
      <c r="M15" s="50"/>
      <c r="N15" s="50">
        <f t="shared" si="2"/>
        <v>0</v>
      </c>
      <c r="O15" s="10"/>
      <c r="P15" s="11"/>
      <c r="Q15" s="11"/>
      <c r="R15" s="6"/>
    </row>
    <row r="16" spans="1:18" x14ac:dyDescent="0.25">
      <c r="A16" s="31"/>
      <c r="B16" s="9"/>
      <c r="C16" s="9"/>
      <c r="D16" s="6"/>
      <c r="E16" s="10"/>
      <c r="F16" s="50"/>
      <c r="G16" s="50"/>
      <c r="H16" s="50">
        <f t="shared" si="0"/>
        <v>0</v>
      </c>
      <c r="I16" s="50">
        <f t="shared" si="1"/>
        <v>0</v>
      </c>
      <c r="J16" s="6"/>
      <c r="K16" s="6"/>
      <c r="L16" s="50"/>
      <c r="M16" s="50"/>
      <c r="N16" s="50">
        <f t="shared" si="2"/>
        <v>0</v>
      </c>
      <c r="O16" s="10"/>
      <c r="P16" s="11"/>
      <c r="Q16" s="11"/>
      <c r="R16" s="6"/>
    </row>
    <row r="17" spans="1:18" x14ac:dyDescent="0.25">
      <c r="A17" s="31"/>
      <c r="B17" s="9"/>
      <c r="C17" s="9"/>
      <c r="D17" s="6"/>
      <c r="E17" s="10"/>
      <c r="F17" s="50"/>
      <c r="G17" s="50"/>
      <c r="H17" s="50">
        <f t="shared" si="0"/>
        <v>0</v>
      </c>
      <c r="I17" s="50">
        <f t="shared" si="1"/>
        <v>0</v>
      </c>
      <c r="J17" s="6"/>
      <c r="K17" s="6"/>
      <c r="L17" s="50"/>
      <c r="M17" s="50"/>
      <c r="N17" s="50">
        <f t="shared" si="2"/>
        <v>0</v>
      </c>
      <c r="O17" s="10"/>
      <c r="P17" s="11"/>
      <c r="Q17" s="11"/>
      <c r="R17" s="6"/>
    </row>
    <row r="18" spans="1:18" x14ac:dyDescent="0.25">
      <c r="A18" s="31"/>
      <c r="B18" s="9"/>
      <c r="C18" s="9"/>
      <c r="D18" s="6"/>
      <c r="E18" s="10"/>
      <c r="F18" s="50"/>
      <c r="G18" s="50"/>
      <c r="H18" s="50">
        <f t="shared" si="0"/>
        <v>0</v>
      </c>
      <c r="I18" s="50">
        <f t="shared" si="1"/>
        <v>0</v>
      </c>
      <c r="J18" s="6"/>
      <c r="K18" s="6"/>
      <c r="L18" s="50"/>
      <c r="M18" s="50"/>
      <c r="N18" s="50">
        <f t="shared" si="2"/>
        <v>0</v>
      </c>
      <c r="O18" s="10"/>
      <c r="P18" s="11"/>
      <c r="Q18" s="11"/>
      <c r="R18" s="6"/>
    </row>
    <row r="19" spans="1:18" x14ac:dyDescent="0.25">
      <c r="A19" s="31"/>
      <c r="B19" s="9"/>
      <c r="C19" s="9"/>
      <c r="D19" s="6"/>
      <c r="E19" s="10"/>
      <c r="F19" s="50"/>
      <c r="G19" s="50"/>
      <c r="H19" s="50">
        <f t="shared" si="0"/>
        <v>0</v>
      </c>
      <c r="I19" s="50">
        <f t="shared" si="1"/>
        <v>0</v>
      </c>
      <c r="J19" s="6"/>
      <c r="K19" s="6"/>
      <c r="L19" s="50"/>
      <c r="M19" s="50"/>
      <c r="N19" s="50">
        <f t="shared" si="2"/>
        <v>0</v>
      </c>
      <c r="O19" s="10"/>
      <c r="P19" s="11"/>
      <c r="Q19" s="11"/>
      <c r="R19" s="6"/>
    </row>
    <row r="20" spans="1:18" x14ac:dyDescent="0.25">
      <c r="A20" s="31" t="s">
        <v>22</v>
      </c>
      <c r="B20" s="9"/>
      <c r="C20" s="9"/>
      <c r="D20" s="6"/>
      <c r="E20" s="10"/>
      <c r="F20" s="50"/>
      <c r="G20" s="50"/>
      <c r="H20" s="50">
        <f t="shared" si="0"/>
        <v>0</v>
      </c>
      <c r="I20" s="50">
        <f t="shared" si="1"/>
        <v>0</v>
      </c>
      <c r="J20" s="6"/>
      <c r="K20" s="6"/>
      <c r="L20" s="50"/>
      <c r="M20" s="50"/>
      <c r="N20" s="50">
        <f t="shared" si="2"/>
        <v>0</v>
      </c>
      <c r="O20" s="10"/>
      <c r="P20" s="11"/>
      <c r="Q20" s="11"/>
      <c r="R20" s="6"/>
    </row>
    <row r="21" spans="1:18" x14ac:dyDescent="0.25">
      <c r="A21" s="31"/>
      <c r="B21" s="9"/>
      <c r="C21" s="9"/>
      <c r="D21" s="6"/>
      <c r="E21" s="10"/>
      <c r="F21" s="50"/>
      <c r="G21" s="50"/>
      <c r="H21" s="50">
        <f t="shared" si="0"/>
        <v>0</v>
      </c>
      <c r="I21" s="50">
        <f t="shared" si="1"/>
        <v>0</v>
      </c>
      <c r="J21" s="6"/>
      <c r="K21" s="6"/>
      <c r="L21" s="50"/>
      <c r="M21" s="50"/>
      <c r="N21" s="50">
        <f t="shared" si="2"/>
        <v>0</v>
      </c>
      <c r="O21" s="10"/>
      <c r="P21" s="11"/>
      <c r="Q21" s="11"/>
      <c r="R21" s="6"/>
    </row>
    <row r="22" spans="1:18" x14ac:dyDescent="0.25">
      <c r="A22" s="31"/>
      <c r="B22" s="9"/>
      <c r="C22" s="9"/>
      <c r="D22" s="6"/>
      <c r="E22" s="10"/>
      <c r="F22" s="50"/>
      <c r="G22" s="50"/>
      <c r="H22" s="50">
        <f t="shared" si="0"/>
        <v>0</v>
      </c>
      <c r="I22" s="50">
        <f t="shared" si="1"/>
        <v>0</v>
      </c>
      <c r="J22" s="6"/>
      <c r="K22" s="6"/>
      <c r="L22" s="50"/>
      <c r="M22" s="50"/>
      <c r="N22" s="50">
        <f t="shared" si="2"/>
        <v>0</v>
      </c>
      <c r="O22" s="10"/>
      <c r="P22" s="11"/>
      <c r="Q22" s="11"/>
      <c r="R22" s="6"/>
    </row>
    <row r="23" spans="1:18" x14ac:dyDescent="0.25">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25">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25">
      <c r="A25" s="31" t="s">
        <v>22</v>
      </c>
      <c r="B25" s="9"/>
      <c r="C25" s="9"/>
      <c r="D25" s="6"/>
      <c r="E25" s="10"/>
      <c r="F25" s="50"/>
      <c r="G25" s="50"/>
      <c r="H25" s="50">
        <f t="shared" si="0"/>
        <v>0</v>
      </c>
      <c r="I25" s="50">
        <f t="shared" si="1"/>
        <v>0</v>
      </c>
      <c r="J25" s="6"/>
      <c r="K25" s="6"/>
      <c r="L25" s="50"/>
      <c r="M25" s="50"/>
      <c r="N25" s="50">
        <f t="shared" si="2"/>
        <v>0</v>
      </c>
      <c r="O25" s="10"/>
      <c r="P25" s="11"/>
      <c r="Q25" s="11"/>
      <c r="R25" s="6"/>
    </row>
    <row r="26" spans="1:18" x14ac:dyDescent="0.25">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25">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25">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25">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25">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25">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25">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25">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25">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25">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25">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25">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25">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25">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25">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25">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25">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25">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25">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25">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25">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25">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25">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25">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25">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s="47" customFormat="1" x14ac:dyDescent="0.25">
      <c r="A51" s="41"/>
      <c r="B51" s="42"/>
      <c r="C51" s="42"/>
      <c r="D51" s="43"/>
      <c r="E51" s="44"/>
      <c r="F51" s="50"/>
      <c r="G51" s="50"/>
      <c r="H51" s="50">
        <f t="shared" si="0"/>
        <v>0</v>
      </c>
      <c r="I51" s="50">
        <f t="shared" si="1"/>
        <v>0</v>
      </c>
      <c r="J51" s="43"/>
      <c r="K51" s="43"/>
      <c r="L51" s="50"/>
      <c r="M51" s="50"/>
      <c r="N51" s="50">
        <f t="shared" si="2"/>
        <v>0</v>
      </c>
      <c r="O51" s="44"/>
      <c r="P51" s="45"/>
      <c r="Q51" s="45"/>
      <c r="R51" s="43"/>
    </row>
    <row r="52" spans="1:18" s="47" customFormat="1" x14ac:dyDescent="0.25">
      <c r="A52" s="41"/>
      <c r="B52" s="42"/>
      <c r="C52" s="42"/>
      <c r="D52" s="43"/>
      <c r="E52" s="44"/>
      <c r="F52" s="50"/>
      <c r="G52" s="50"/>
      <c r="H52" s="50">
        <f t="shared" si="0"/>
        <v>0</v>
      </c>
      <c r="I52" s="50">
        <f t="shared" si="1"/>
        <v>0</v>
      </c>
      <c r="J52" s="43"/>
      <c r="K52" s="43"/>
      <c r="L52" s="50"/>
      <c r="M52" s="50"/>
      <c r="N52" s="50">
        <f t="shared" si="2"/>
        <v>0</v>
      </c>
      <c r="O52" s="44"/>
      <c r="P52" s="45"/>
      <c r="Q52" s="45"/>
      <c r="R52" s="43"/>
    </row>
    <row r="53" spans="1:18" x14ac:dyDescent="0.25">
      <c r="A53" s="31"/>
      <c r="B53" s="9"/>
      <c r="C53" s="9"/>
      <c r="D53" s="6"/>
      <c r="E53" s="10"/>
      <c r="F53" s="50"/>
      <c r="G53" s="50"/>
      <c r="H53" s="50">
        <f t="shared" si="0"/>
        <v>0</v>
      </c>
      <c r="I53" s="50">
        <f t="shared" si="1"/>
        <v>0</v>
      </c>
      <c r="J53" s="6"/>
      <c r="K53" s="6"/>
      <c r="L53" s="50"/>
      <c r="M53" s="50"/>
      <c r="N53" s="50">
        <f t="shared" si="2"/>
        <v>0</v>
      </c>
      <c r="O53" s="10"/>
      <c r="P53" s="11"/>
      <c r="Q53" s="11"/>
      <c r="R53" s="6"/>
    </row>
    <row r="54" spans="1:18" x14ac:dyDescent="0.25">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25">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25">
      <c r="A56" s="31"/>
      <c r="B56" s="9"/>
      <c r="C56" s="9"/>
      <c r="D56" s="6"/>
      <c r="E56" s="10"/>
      <c r="F56" s="50"/>
      <c r="G56" s="50"/>
      <c r="H56" s="50">
        <f t="shared" si="0"/>
        <v>0</v>
      </c>
      <c r="I56" s="50">
        <f t="shared" si="1"/>
        <v>0</v>
      </c>
      <c r="J56" s="6"/>
      <c r="K56" s="6"/>
      <c r="L56" s="50"/>
      <c r="M56" s="50"/>
      <c r="N56" s="50">
        <f t="shared" si="2"/>
        <v>0</v>
      </c>
      <c r="O56" s="10"/>
      <c r="P56" s="11"/>
      <c r="Q56" s="11"/>
      <c r="R56" s="6"/>
    </row>
    <row r="57" spans="1:18" ht="14.25" customHeight="1" x14ac:dyDescent="0.25">
      <c r="A57" s="31"/>
      <c r="B57" s="9"/>
      <c r="C57" s="9"/>
      <c r="D57" s="6"/>
      <c r="E57" s="10"/>
      <c r="F57" s="50"/>
      <c r="G57" s="50"/>
      <c r="H57" s="50">
        <f t="shared" si="0"/>
        <v>0</v>
      </c>
      <c r="I57" s="50">
        <f t="shared" si="1"/>
        <v>0</v>
      </c>
      <c r="J57" s="6"/>
      <c r="K57" s="6"/>
      <c r="L57" s="50"/>
      <c r="M57" s="50"/>
      <c r="N57" s="50">
        <f t="shared" si="2"/>
        <v>0</v>
      </c>
      <c r="O57" s="10"/>
      <c r="P57" s="11"/>
      <c r="Q57" s="11"/>
      <c r="R57" s="6"/>
    </row>
    <row r="58" spans="1:18" x14ac:dyDescent="0.25">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25">
      <c r="A59" s="31"/>
      <c r="B59" s="9"/>
      <c r="C59" s="9"/>
      <c r="D59" s="6"/>
      <c r="E59" s="10"/>
      <c r="F59" s="50"/>
      <c r="G59" s="50"/>
      <c r="H59" s="50">
        <f t="shared" si="0"/>
        <v>0</v>
      </c>
      <c r="I59" s="50">
        <f t="shared" si="1"/>
        <v>0</v>
      </c>
      <c r="J59" s="6"/>
      <c r="K59" s="6"/>
      <c r="L59" s="50"/>
      <c r="M59" s="50"/>
      <c r="N59" s="50">
        <f t="shared" si="2"/>
        <v>0</v>
      </c>
      <c r="O59" s="10"/>
      <c r="P59" s="11"/>
      <c r="Q59" s="11"/>
      <c r="R59" s="6"/>
    </row>
    <row r="60" spans="1:18" x14ac:dyDescent="0.25">
      <c r="A60" s="31"/>
      <c r="B60" s="9"/>
      <c r="C60" s="9"/>
      <c r="D60" s="6"/>
      <c r="E60" s="10"/>
      <c r="F60" s="50"/>
      <c r="G60" s="50"/>
      <c r="H60" s="50">
        <f t="shared" si="0"/>
        <v>0</v>
      </c>
      <c r="I60" s="50">
        <f t="shared" si="1"/>
        <v>0</v>
      </c>
      <c r="J60" s="6"/>
      <c r="K60" s="6"/>
      <c r="L60" s="50"/>
      <c r="M60" s="50"/>
      <c r="N60" s="50">
        <f t="shared" si="2"/>
        <v>0</v>
      </c>
      <c r="O60" s="10"/>
      <c r="P60" s="11"/>
      <c r="Q60" s="11"/>
      <c r="R60" s="6"/>
    </row>
    <row r="61" spans="1:18" ht="14.25" customHeight="1" x14ac:dyDescent="0.25">
      <c r="A61" s="31"/>
      <c r="B61" s="9"/>
      <c r="C61" s="9"/>
      <c r="D61" s="6"/>
      <c r="E61" s="10"/>
      <c r="F61" s="50"/>
      <c r="G61" s="50"/>
      <c r="H61" s="50">
        <f t="shared" si="0"/>
        <v>0</v>
      </c>
      <c r="I61" s="50">
        <f t="shared" si="1"/>
        <v>0</v>
      </c>
      <c r="J61" s="6"/>
      <c r="K61" s="6"/>
      <c r="L61" s="50"/>
      <c r="M61" s="50"/>
      <c r="N61" s="50">
        <f t="shared" si="2"/>
        <v>0</v>
      </c>
      <c r="O61" s="10"/>
      <c r="P61" s="11"/>
      <c r="Q61" s="11"/>
      <c r="R61" s="6"/>
    </row>
    <row r="62" spans="1:18" x14ac:dyDescent="0.25">
      <c r="A62" s="31"/>
      <c r="B62" s="9"/>
      <c r="C62" s="9"/>
      <c r="D62" s="6"/>
      <c r="E62" s="10"/>
      <c r="F62" s="50"/>
      <c r="G62" s="50"/>
      <c r="H62" s="50">
        <f t="shared" si="0"/>
        <v>0</v>
      </c>
      <c r="I62" s="50">
        <f t="shared" si="1"/>
        <v>0</v>
      </c>
      <c r="J62" s="6"/>
      <c r="K62" s="6"/>
      <c r="L62" s="50"/>
      <c r="M62" s="50"/>
      <c r="N62" s="50">
        <f t="shared" si="2"/>
        <v>0</v>
      </c>
      <c r="O62" s="10"/>
      <c r="P62" s="11"/>
      <c r="Q62" s="11"/>
      <c r="R62" s="6"/>
    </row>
    <row r="63" spans="1:18" ht="15.75" thickBot="1" x14ac:dyDescent="0.3">
      <c r="A63" s="31"/>
      <c r="B63" s="9"/>
      <c r="C63" s="9"/>
      <c r="D63" s="6"/>
      <c r="E63" s="34"/>
      <c r="F63" s="51"/>
      <c r="G63" s="51"/>
      <c r="H63" s="51"/>
      <c r="I63" s="51"/>
      <c r="J63" s="6"/>
      <c r="K63" s="6"/>
      <c r="L63" s="57"/>
      <c r="M63" s="57"/>
      <c r="N63" s="57"/>
      <c r="O63" s="6"/>
      <c r="P63" s="38"/>
      <c r="Q63" s="6"/>
      <c r="R63" s="6"/>
    </row>
    <row r="64" spans="1:18" ht="15.75" thickBot="1" x14ac:dyDescent="0.3">
      <c r="A64" s="14"/>
      <c r="C64" s="32"/>
      <c r="D64" s="33"/>
      <c r="E64" s="35" t="s">
        <v>43</v>
      </c>
      <c r="F64" s="36">
        <f>SUM(F10:F14,F15:F19,F20:F24,F25:F29,F30:F34,F35:F39,F40:F53,F54:F58,F59:F63)</f>
        <v>0</v>
      </c>
      <c r="G64" s="36"/>
      <c r="H64" s="36">
        <f>SUM(H10:H14,H15:H19,H20:H24,H25:H29,H30:H34,H35:H39,H40:H53,H54:H58,H59:H63)</f>
        <v>0</v>
      </c>
      <c r="I64" s="37">
        <f>SUM(I10:I14,I15:I19,I20:I24,I25:I29,I30:I34,I35:I39,I40:I53,I54:I58,I59:I63)</f>
        <v>0</v>
      </c>
      <c r="L64" s="39">
        <f>SUM(L10:L14,L15:L19,L20:L24,L25:L29,L30:L34,L35:L39,L40:L53,L54:L58,L59:L63)</f>
        <v>280000</v>
      </c>
      <c r="M64" s="37">
        <f>SUM(M10:M14,M15:M19,M20:M24,M25:M29,M30:M34,M35:M39,M40:M53,M54:M58,M59:M63)</f>
        <v>1.96</v>
      </c>
      <c r="N64" s="37">
        <f>SUM(N10:N14,N15:N19,N20:N24,N25:N29,N30:N34,N35:N39,N40:N53,N54:N58,N59:N63)</f>
        <v>280001.95999999996</v>
      </c>
      <c r="P64" s="39">
        <f>SUM(P10:P14,P15:P19,P20:P24,P25:P29,P30:P34,P35:P39,P40:P53,P54:P58,P59:P63)</f>
        <v>280000</v>
      </c>
      <c r="Q64" s="39">
        <f>SUM(Q10:Q14,Q15:Q19,Q20:Q24,Q25:Q29,Q30:Q34,Q35:Q39,Q40:Q53,Q54:Q58,Q59:Q63)</f>
        <v>280001.95999999996</v>
      </c>
    </row>
    <row r="65" spans="1:17" ht="29.45" customHeight="1" thickBot="1" x14ac:dyDescent="0.3">
      <c r="A65" s="14"/>
      <c r="C65" s="176" t="s">
        <v>61</v>
      </c>
      <c r="D65" s="177"/>
      <c r="E65" s="53" t="s">
        <v>43</v>
      </c>
      <c r="F65" s="54">
        <f>'Lisa 1 Tegevusaruanne'!F5</f>
        <v>280000</v>
      </c>
      <c r="G65" s="52"/>
      <c r="H65" s="52"/>
      <c r="I65" s="52"/>
      <c r="L65" s="52"/>
      <c r="M65" s="52"/>
      <c r="N65" s="52"/>
      <c r="P65" s="52"/>
      <c r="Q65" s="52"/>
    </row>
    <row r="66" spans="1:17" ht="15.75" thickBot="1" x14ac:dyDescent="0.3">
      <c r="C66" s="178" t="s">
        <v>51</v>
      </c>
      <c r="D66" s="179"/>
      <c r="E66" s="55" t="s">
        <v>43</v>
      </c>
      <c r="F66" s="56">
        <f>F64+L64</f>
        <v>280000</v>
      </c>
      <c r="G66" s="52"/>
    </row>
    <row r="67" spans="1:17" ht="15.75" thickBot="1" x14ac:dyDescent="0.3">
      <c r="C67" s="178" t="s">
        <v>47</v>
      </c>
      <c r="D67" s="179"/>
      <c r="E67" s="55" t="s">
        <v>43</v>
      </c>
      <c r="F67" s="56">
        <f>F65-F66</f>
        <v>0</v>
      </c>
      <c r="G67" s="52"/>
    </row>
    <row r="70" spans="1:17" ht="15" customHeight="1" x14ac:dyDescent="0.25">
      <c r="C70" s="4"/>
      <c r="D70" s="3"/>
      <c r="E70" s="165" t="s">
        <v>12</v>
      </c>
      <c r="F70" s="166"/>
      <c r="G70" s="166"/>
      <c r="H70" s="166"/>
      <c r="I70" s="166"/>
      <c r="J70" s="167"/>
    </row>
    <row r="71" spans="1:17" ht="42.75" customHeight="1" x14ac:dyDescent="0.25">
      <c r="C71" s="204" t="s">
        <v>21</v>
      </c>
      <c r="D71" s="205"/>
      <c r="E71" s="198" t="s">
        <v>0</v>
      </c>
      <c r="F71" s="199"/>
      <c r="G71" s="199"/>
      <c r="H71" s="200"/>
      <c r="I71" s="196" t="s">
        <v>1</v>
      </c>
      <c r="J71" s="197"/>
    </row>
    <row r="72" spans="1:17" x14ac:dyDescent="0.25">
      <c r="C72" s="154" t="str">
        <f>'Lisa 1 Tegevusaruanne'!C11</f>
        <v>Kaupo Kann</v>
      </c>
      <c r="D72" s="155"/>
      <c r="E72" s="158" t="s">
        <v>2</v>
      </c>
      <c r="F72" s="159"/>
      <c r="G72" s="159"/>
      <c r="H72" s="159"/>
      <c r="I72" s="160">
        <v>45667</v>
      </c>
      <c r="J72" s="161"/>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F6:I6"/>
    <mergeCell ref="A7:B7"/>
    <mergeCell ref="I71:J71"/>
    <mergeCell ref="E71:H71"/>
    <mergeCell ref="D7:N7"/>
    <mergeCell ref="C71:D71"/>
    <mergeCell ref="F4:I4"/>
    <mergeCell ref="C4:E4"/>
    <mergeCell ref="F3:I3"/>
    <mergeCell ref="C3:E3"/>
    <mergeCell ref="F5:I5"/>
    <mergeCell ref="C72:D72"/>
    <mergeCell ref="O7:R7"/>
    <mergeCell ref="E72:H72"/>
    <mergeCell ref="I72:J72"/>
    <mergeCell ref="F8:I8"/>
    <mergeCell ref="L8:N8"/>
    <mergeCell ref="E70:J70"/>
    <mergeCell ref="C8:E8"/>
    <mergeCell ref="J8:K8"/>
    <mergeCell ref="O8:R8"/>
    <mergeCell ref="C65:D65"/>
    <mergeCell ref="C66:D66"/>
    <mergeCell ref="C67:D67"/>
  </mergeCells>
  <pageMargins left="0.51181102362204722" right="0.51181102362204722" top="0.74803149606299213" bottom="0.74803149606299213" header="0.31496062992125984" footer="0.31496062992125984"/>
  <pageSetup paperSize="8" scale="60"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Kaups Kann</cp:lastModifiedBy>
  <cp:lastPrinted>2023-06-01T11:24:06Z</cp:lastPrinted>
  <dcterms:created xsi:type="dcterms:W3CDTF">2000-03-21T14:34:47Z</dcterms:created>
  <dcterms:modified xsi:type="dcterms:W3CDTF">2025-01-10T18:12:31Z</dcterms:modified>
</cp:coreProperties>
</file>